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Západ\13. 41312-1\"/>
    </mc:Choice>
  </mc:AlternateContent>
  <bookViews>
    <workbookView xWindow="0" yWindow="0" windowWidth="18795" windowHeight="12135"/>
  </bookViews>
  <sheets>
    <sheet name="Rekapitulace" sheetId="4" r:id="rId1"/>
    <sheet name="000_Ostatní" sheetId="1" r:id="rId2"/>
    <sheet name="000_Vedlejší" sheetId="2" r:id="rId3"/>
    <sheet name="SO 201" sheetId="3" r:id="rId4"/>
  </sheets>
  <definedNames>
    <definedName name="_xlnm.Print_Area" localSheetId="0">Rekapitulace!$A$1:$E$37</definedName>
  </definedName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1" i="3" l="1"/>
  <c r="O61" i="3" s="1"/>
  <c r="I57" i="3"/>
  <c r="O57" i="3" s="1"/>
  <c r="I53" i="3"/>
  <c r="O53" i="3" s="1"/>
  <c r="I49" i="3"/>
  <c r="O49" i="3" s="1"/>
  <c r="I45" i="3"/>
  <c r="O45" i="3" s="1"/>
  <c r="I41" i="3"/>
  <c r="O41" i="3" s="1"/>
  <c r="I37" i="3"/>
  <c r="O37" i="3" s="1"/>
  <c r="I32" i="3"/>
  <c r="Q31" i="3" s="1"/>
  <c r="I31" i="3" s="1"/>
  <c r="I27" i="3"/>
  <c r="O27" i="3" s="1"/>
  <c r="R26" i="3" s="1"/>
  <c r="O26" i="3" s="1"/>
  <c r="Q26" i="3"/>
  <c r="I26" i="3" s="1"/>
  <c r="I22" i="3"/>
  <c r="O22" i="3" s="1"/>
  <c r="I18" i="3"/>
  <c r="O18" i="3" s="1"/>
  <c r="I14" i="3"/>
  <c r="I9" i="3"/>
  <c r="O9" i="3" s="1"/>
  <c r="R8" i="3" s="1"/>
  <c r="O8" i="3" s="1"/>
  <c r="I10" i="2"/>
  <c r="O10" i="2" s="1"/>
  <c r="R9" i="2" s="1"/>
  <c r="O9" i="2" s="1"/>
  <c r="O2" i="2" s="1"/>
  <c r="D11" i="4" s="1"/>
  <c r="Q9" i="2"/>
  <c r="I9" i="2" s="1"/>
  <c r="I3" i="2" s="1"/>
  <c r="C11" i="4" s="1"/>
  <c r="E11" i="4" s="1"/>
  <c r="I10" i="1"/>
  <c r="O10" i="1" s="1"/>
  <c r="R9" i="1" s="1"/>
  <c r="O9" i="1" s="1"/>
  <c r="O2" i="1" s="1"/>
  <c r="D10" i="4" s="1"/>
  <c r="Q9" i="1" l="1"/>
  <c r="I9" i="1" s="1"/>
  <c r="I3" i="1" s="1"/>
  <c r="C10" i="4" s="1"/>
  <c r="E10" i="4" s="1"/>
  <c r="Q36" i="3"/>
  <c r="I36" i="3" s="1"/>
  <c r="R36" i="3"/>
  <c r="O36" i="3" s="1"/>
  <c r="Q13" i="3"/>
  <c r="I13" i="3" s="1"/>
  <c r="Q8" i="3"/>
  <c r="I8" i="3" s="1"/>
  <c r="O14" i="3"/>
  <c r="R13" i="3" s="1"/>
  <c r="O13" i="3" s="1"/>
  <c r="O32" i="3"/>
  <c r="R31" i="3" s="1"/>
  <c r="O31" i="3" s="1"/>
  <c r="O2" i="3" l="1"/>
  <c r="D12" i="4" s="1"/>
  <c r="I3" i="3"/>
  <c r="C12" i="4" s="1"/>
  <c r="E12" i="4" l="1"/>
  <c r="C7" i="4" s="1"/>
  <c r="C6" i="4"/>
</calcChain>
</file>

<file path=xl/sharedStrings.xml><?xml version="1.0" encoding="utf-8"?>
<sst xmlns="http://schemas.openxmlformats.org/spreadsheetml/2006/main" count="345" uniqueCount="138">
  <si>
    <t>ASPE10</t>
  </si>
  <si>
    <t>S</t>
  </si>
  <si>
    <t>Soupis prací objektu</t>
  </si>
  <si>
    <t xml:space="preserve">Stavba: </t>
  </si>
  <si>
    <t>SÚS JmK_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</si>
  <si>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</si>
  <si>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</si>
  <si>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</si>
  <si>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</si>
  <si>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</si>
  <si>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</si>
  <si>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</si>
  <si>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</si>
  <si>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</si>
  <si>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</si>
  <si>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</si>
  <si>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</si>
  <si>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</si>
  <si>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</si>
  <si>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</si>
  <si>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</si>
  <si>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</si>
  <si>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</si>
  <si>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</si>
  <si>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</si>
  <si>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</si>
  <si>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</si>
  <si>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</si>
  <si>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</si>
  <si>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</si>
  <si>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</si>
  <si>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</si>
  <si>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</si>
  <si>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</si>
  <si>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</si>
  <si>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</si>
  <si>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</si>
  <si>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</si>
  <si>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</si>
  <si>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</si>
  <si>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</si>
  <si>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</si>
  <si>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</si>
  <si>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</si>
  <si>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</si>
  <si>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</si>
  <si>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</si>
  <si>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</si>
  <si>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</si>
  <si>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</si>
  <si>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</si>
  <si>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 - popsáno v obchodních podmínkách</t>
  </si>
  <si>
    <t>zahrnuje úklid staveniště</t>
  </si>
  <si>
    <t>SO 201</t>
  </si>
  <si>
    <t>Zemní práce</t>
  </si>
  <si>
    <t>11355</t>
  </si>
  <si>
    <t>ODSTRANĚNÍ OBRUB Z DLAŽEBNÍCH KOSTEK JEDNODUCHÝCH</t>
  </si>
  <si>
    <t>M</t>
  </si>
  <si>
    <t>vybourání stávajícího jednořádku ze žul. kostek velkých 16/16 podél zděných pilířků, likvidace v režii zhotovitele</t>
  </si>
  <si>
    <t>0,75+0,6+1,25=2,600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</si>
  <si>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</si>
  <si>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Svislé konstrukce</t>
  </si>
  <si>
    <t>31717</t>
  </si>
  <si>
    <t>KOVOVÉ KONSTRUKCE PRO KOTVENÍ ŘÍMSY</t>
  </si>
  <si>
    <t>KG</t>
  </si>
  <si>
    <t>Kotva M16/dl. 200 - 0,32 kg/ks  
1 ks á 0,5 m</t>
  </si>
  <si>
    <t>(27+27)*0,32=17,280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</si>
  <si>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</si>
  <si>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</si>
  <si>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</si>
  <si>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M3</t>
  </si>
  <si>
    <t>(12,9*0,5*0,35)+(0,6*0,35*0,35)*2=2,405 [A] 
(13,3*0,5*0,35)+(0,6*0,35*0,35)*2=2,475 [B] 
A+B=4,880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</si>
  <si>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</si>
  <si>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</si>
  <si>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</si>
  <si>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T</t>
  </si>
  <si>
    <t>B500b, parametricky 219 kg/m3</t>
  </si>
  <si>
    <t>4,88*0,219=1,069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</si>
  <si>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</si>
  <si>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</si>
  <si>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457315</t>
  </si>
  <si>
    <t>VYROVNÁVACÍ A SPÁDOVÝ PROSTÝ BETON C30/37</t>
  </si>
  <si>
    <t>Spádový beton C30/37 XF 4 bez výztuže</t>
  </si>
  <si>
    <t>((0,35*1,2/2)*0,25)+(((0,35+0,2)/2)*0,9)*0,25=0,114 [A] 
(((0,35+0,25)/2)*0,95)*0,25+(((0,35+0,3)/2)*1,282)*0,25=0,175 [B] 
A+B=0,289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</si>
  <si>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</si>
  <si>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7</t>
  </si>
  <si>
    <t>Přidružená stavební výroba</t>
  </si>
  <si>
    <t>78383</t>
  </si>
  <si>
    <t>NÁTĚRY BETON KONSTR TYP S4 (OS-C)</t>
  </si>
  <si>
    <t>M2</t>
  </si>
  <si>
    <t>ochranný nátěr říms</t>
  </si>
  <si>
    <t>12,9*(0,35+0,35+0,5)+0,6*(0,35+0,35+0,35)*2=16,740 [A] 
13,3*(0,35+0,35+0,5)+0,6*(0,35+0,35+0,35)*2=17,220 [B]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</si>
  <si>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</si>
  <si>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</si>
  <si>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9111A1</t>
  </si>
  <si>
    <t>ZÁBRADLÍ SILNIČNÍ S VODOR MADLY - DODÁVKA A MONTÁŽ</t>
  </si>
  <si>
    <t>dodávka a montáž silničního dvoumadlového zábradlí na římsách křídel – ( 2x  délka 2,0 m) - dle „VL 4_507.03_MD ČR, Odbor pozemních komunikací“</t>
  </si>
  <si>
    <t>2+2=4,000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</si>
  <si>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</si>
  <si>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9112A3</t>
  </si>
  <si>
    <t>ZÁBRADLÍ MOSTNÍ S VODOR MADLY - DEMONTÁŽ S PŘESUNEM</t>
  </si>
  <si>
    <t>odstranění stávajícího zábradlí na mostě vč. likvidace v režii zhotovitele</t>
  </si>
  <si>
    <t>13,2+12,8=26,000 [A]</t>
  </si>
  <si>
    <t>položka zahrnuje:  
- demontáž a odstranění zařízení  
- jeho odvoz na předepsané místo</t>
  </si>
  <si>
    <t>9112B1</t>
  </si>
  <si>
    <t>ZÁBRADLÍ MOSTNÍ SE SVISLOU VÝPLNÍ - DODÁVKA A MONTÁŽ</t>
  </si>
  <si>
    <t>dodávka a montáž zábradlí dle „VL 4_507.01_MD ČR, Odbor pozemních komunikací“ a dle přílohy PD - zábradlí bude pozinkované  (kotvení certifikovaných kotevním systémem na 4 kotvy/sloupek)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</si>
  <si>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</si>
  <si>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919115</t>
  </si>
  <si>
    <t>ŘEZÁNÍ ASFALTOVÉHO KRYTU VOZOVEK TL DO 250MM</t>
  </si>
  <si>
    <t>1,2+14,1+0,9=16,200 [A] 
0,95+14,5+1,282=16,732 [B] 
A+B=32,932 [C]</t>
  </si>
  <si>
    <t>položka zahrnuje řezání vozovkové vrstvy v předepsané tloušťce, včetně spotřeby vody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</si>
  <si>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</si>
  <si>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</si>
  <si>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 
nezahrnuje těsnící profil</t>
  </si>
  <si>
    <t>935212</t>
  </si>
  <si>
    <t>PŘÍKOPOVÉ ŽLABY Z BETON TVÁRNIC ŠÍŘ DO 600MM DO BETONU TL 100MM</t>
  </si>
  <si>
    <t>skluz z betonových žlabovek š. 0,600 do betonového lože tl. 0,150</t>
  </si>
  <si>
    <t>4=4,000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</si>
  <si>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</si>
  <si>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93639</t>
  </si>
  <si>
    <t>ZAÚSTĚNÍ SKLUZŮ (VČET DLAŽBY Z LOM KAMENE)</t>
  </si>
  <si>
    <t>KUS</t>
  </si>
  <si>
    <t>Položka zahrnuje veškerý materiál, výrobky a polotovary, včetně mimostaveništní a vnitrostaveništní dopravy (rovněž přesuny), včetně naložení a složení,případně s uložením.</t>
  </si>
  <si>
    <t xml:space="preserve">Firma: 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</si>
  <si>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</si>
  <si>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</si>
  <si>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</si>
  <si>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</si>
  <si>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</si>
  <si>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</si>
  <si>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</si>
  <si>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</si>
  <si>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</si>
  <si>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Stavba: III/41312 Želetice, most 41312-1 přes Křepičku </t>
  </si>
  <si>
    <t>III/41312 Želetice, most 41312-1 přes Křepičku</t>
  </si>
  <si>
    <t>Most ev. č. 41312-1</t>
  </si>
  <si>
    <t>Most ev.č. 41312-1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</si>
</sst>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</cellStyleXfs>
  <cellXfs count="4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7" applyFill="1">
      <alignment vertical="center"/>
    </xf>
    <xf numFmtId="0" fontId="7" fillId="0" borderId="0" xfId="7">
      <alignment vertical="center"/>
    </xf>
    <xf numFmtId="0" fontId="10" fillId="2" borderId="0" xfId="7" applyFont="1" applyFill="1" applyAlignment="1">
      <alignment horizontal="right" vertical="center"/>
    </xf>
    <xf numFmtId="4" fontId="10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8" fillId="2" borderId="0" xfId="7" applyFont="1" applyFill="1" applyAlignment="1">
      <alignment horizontal="center" vertical="center"/>
    </xf>
    <xf numFmtId="0" fontId="9" fillId="2" borderId="0" xfId="7" applyFont="1" applyFill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30" customWidth="1"/>
    <col min="2" max="2" width="66.7109375" style="30" customWidth="1"/>
    <col min="3" max="5" width="20.7109375" style="30" customWidth="1"/>
    <col min="6" max="256" width="9.140625" style="30"/>
    <col min="257" max="257" width="25.7109375" style="30" customWidth="1"/>
    <col min="258" max="258" width="66.7109375" style="30" customWidth="1"/>
    <col min="259" max="261" width="20.7109375" style="30" customWidth="1"/>
    <col min="262" max="512" width="9.140625" style="30"/>
    <col min="513" max="513" width="25.7109375" style="30" customWidth="1"/>
    <col min="514" max="514" width="66.7109375" style="30" customWidth="1"/>
    <col min="515" max="517" width="20.7109375" style="30" customWidth="1"/>
    <col min="518" max="768" width="9.140625" style="30"/>
    <col min="769" max="769" width="25.7109375" style="30" customWidth="1"/>
    <col min="770" max="770" width="66.7109375" style="30" customWidth="1"/>
    <col min="771" max="773" width="20.7109375" style="30" customWidth="1"/>
    <col min="774" max="1024" width="9.140625" style="30"/>
    <col min="1025" max="1025" width="25.7109375" style="30" customWidth="1"/>
    <col min="1026" max="1026" width="66.7109375" style="30" customWidth="1"/>
    <col min="1027" max="1029" width="20.7109375" style="30" customWidth="1"/>
    <col min="1030" max="1280" width="9.140625" style="30"/>
    <col min="1281" max="1281" width="25.7109375" style="30" customWidth="1"/>
    <col min="1282" max="1282" width="66.7109375" style="30" customWidth="1"/>
    <col min="1283" max="1285" width="20.7109375" style="30" customWidth="1"/>
    <col min="1286" max="1536" width="9.140625" style="30"/>
    <col min="1537" max="1537" width="25.7109375" style="30" customWidth="1"/>
    <col min="1538" max="1538" width="66.7109375" style="30" customWidth="1"/>
    <col min="1539" max="1541" width="20.7109375" style="30" customWidth="1"/>
    <col min="1542" max="1792" width="9.140625" style="30"/>
    <col min="1793" max="1793" width="25.7109375" style="30" customWidth="1"/>
    <col min="1794" max="1794" width="66.7109375" style="30" customWidth="1"/>
    <col min="1795" max="1797" width="20.7109375" style="30" customWidth="1"/>
    <col min="1798" max="2048" width="9.140625" style="30"/>
    <col min="2049" max="2049" width="25.7109375" style="30" customWidth="1"/>
    <col min="2050" max="2050" width="66.7109375" style="30" customWidth="1"/>
    <col min="2051" max="2053" width="20.7109375" style="30" customWidth="1"/>
    <col min="2054" max="2304" width="9.140625" style="30"/>
    <col min="2305" max="2305" width="25.7109375" style="30" customWidth="1"/>
    <col min="2306" max="2306" width="66.7109375" style="30" customWidth="1"/>
    <col min="2307" max="2309" width="20.7109375" style="30" customWidth="1"/>
    <col min="2310" max="2560" width="9.140625" style="30"/>
    <col min="2561" max="2561" width="25.7109375" style="30" customWidth="1"/>
    <col min="2562" max="2562" width="66.7109375" style="30" customWidth="1"/>
    <col min="2563" max="2565" width="20.7109375" style="30" customWidth="1"/>
    <col min="2566" max="2816" width="9.140625" style="30"/>
    <col min="2817" max="2817" width="25.7109375" style="30" customWidth="1"/>
    <col min="2818" max="2818" width="66.7109375" style="30" customWidth="1"/>
    <col min="2819" max="2821" width="20.7109375" style="30" customWidth="1"/>
    <col min="2822" max="3072" width="9.140625" style="30"/>
    <col min="3073" max="3073" width="25.7109375" style="30" customWidth="1"/>
    <col min="3074" max="3074" width="66.7109375" style="30" customWidth="1"/>
    <col min="3075" max="3077" width="20.7109375" style="30" customWidth="1"/>
    <col min="3078" max="3328" width="9.140625" style="30"/>
    <col min="3329" max="3329" width="25.7109375" style="30" customWidth="1"/>
    <col min="3330" max="3330" width="66.7109375" style="30" customWidth="1"/>
    <col min="3331" max="3333" width="20.7109375" style="30" customWidth="1"/>
    <col min="3334" max="3584" width="9.140625" style="30"/>
    <col min="3585" max="3585" width="25.7109375" style="30" customWidth="1"/>
    <col min="3586" max="3586" width="66.7109375" style="30" customWidth="1"/>
    <col min="3587" max="3589" width="20.7109375" style="30" customWidth="1"/>
    <col min="3590" max="3840" width="9.140625" style="30"/>
    <col min="3841" max="3841" width="25.7109375" style="30" customWidth="1"/>
    <col min="3842" max="3842" width="66.7109375" style="30" customWidth="1"/>
    <col min="3843" max="3845" width="20.7109375" style="30" customWidth="1"/>
    <col min="3846" max="4096" width="9.140625" style="30"/>
    <col min="4097" max="4097" width="25.7109375" style="30" customWidth="1"/>
    <col min="4098" max="4098" width="66.7109375" style="30" customWidth="1"/>
    <col min="4099" max="4101" width="20.7109375" style="30" customWidth="1"/>
    <col min="4102" max="4352" width="9.140625" style="30"/>
    <col min="4353" max="4353" width="25.7109375" style="30" customWidth="1"/>
    <col min="4354" max="4354" width="66.7109375" style="30" customWidth="1"/>
    <col min="4355" max="4357" width="20.7109375" style="30" customWidth="1"/>
    <col min="4358" max="4608" width="9.140625" style="30"/>
    <col min="4609" max="4609" width="25.7109375" style="30" customWidth="1"/>
    <col min="4610" max="4610" width="66.7109375" style="30" customWidth="1"/>
    <col min="4611" max="4613" width="20.7109375" style="30" customWidth="1"/>
    <col min="4614" max="4864" width="9.140625" style="30"/>
    <col min="4865" max="4865" width="25.7109375" style="30" customWidth="1"/>
    <col min="4866" max="4866" width="66.7109375" style="30" customWidth="1"/>
    <col min="4867" max="4869" width="20.7109375" style="30" customWidth="1"/>
    <col min="4870" max="5120" width="9.140625" style="30"/>
    <col min="5121" max="5121" width="25.7109375" style="30" customWidth="1"/>
    <col min="5122" max="5122" width="66.7109375" style="30" customWidth="1"/>
    <col min="5123" max="5125" width="20.7109375" style="30" customWidth="1"/>
    <col min="5126" max="5376" width="9.140625" style="30"/>
    <col min="5377" max="5377" width="25.7109375" style="30" customWidth="1"/>
    <col min="5378" max="5378" width="66.7109375" style="30" customWidth="1"/>
    <col min="5379" max="5381" width="20.7109375" style="30" customWidth="1"/>
    <col min="5382" max="5632" width="9.140625" style="30"/>
    <col min="5633" max="5633" width="25.7109375" style="30" customWidth="1"/>
    <col min="5634" max="5634" width="66.7109375" style="30" customWidth="1"/>
    <col min="5635" max="5637" width="20.7109375" style="30" customWidth="1"/>
    <col min="5638" max="5888" width="9.140625" style="30"/>
    <col min="5889" max="5889" width="25.7109375" style="30" customWidth="1"/>
    <col min="5890" max="5890" width="66.7109375" style="30" customWidth="1"/>
    <col min="5891" max="5893" width="20.7109375" style="30" customWidth="1"/>
    <col min="5894" max="6144" width="9.140625" style="30"/>
    <col min="6145" max="6145" width="25.7109375" style="30" customWidth="1"/>
    <col min="6146" max="6146" width="66.7109375" style="30" customWidth="1"/>
    <col min="6147" max="6149" width="20.7109375" style="30" customWidth="1"/>
    <col min="6150" max="6400" width="9.140625" style="30"/>
    <col min="6401" max="6401" width="25.7109375" style="30" customWidth="1"/>
    <col min="6402" max="6402" width="66.7109375" style="30" customWidth="1"/>
    <col min="6403" max="6405" width="20.7109375" style="30" customWidth="1"/>
    <col min="6406" max="6656" width="9.140625" style="30"/>
    <col min="6657" max="6657" width="25.7109375" style="30" customWidth="1"/>
    <col min="6658" max="6658" width="66.7109375" style="30" customWidth="1"/>
    <col min="6659" max="6661" width="20.7109375" style="30" customWidth="1"/>
    <col min="6662" max="6912" width="9.140625" style="30"/>
    <col min="6913" max="6913" width="25.7109375" style="30" customWidth="1"/>
    <col min="6914" max="6914" width="66.7109375" style="30" customWidth="1"/>
    <col min="6915" max="6917" width="20.7109375" style="30" customWidth="1"/>
    <col min="6918" max="7168" width="9.140625" style="30"/>
    <col min="7169" max="7169" width="25.7109375" style="30" customWidth="1"/>
    <col min="7170" max="7170" width="66.7109375" style="30" customWidth="1"/>
    <col min="7171" max="7173" width="20.7109375" style="30" customWidth="1"/>
    <col min="7174" max="7424" width="9.140625" style="30"/>
    <col min="7425" max="7425" width="25.7109375" style="30" customWidth="1"/>
    <col min="7426" max="7426" width="66.7109375" style="30" customWidth="1"/>
    <col min="7427" max="7429" width="20.7109375" style="30" customWidth="1"/>
    <col min="7430" max="7680" width="9.140625" style="30"/>
    <col min="7681" max="7681" width="25.7109375" style="30" customWidth="1"/>
    <col min="7682" max="7682" width="66.7109375" style="30" customWidth="1"/>
    <col min="7683" max="7685" width="20.7109375" style="30" customWidth="1"/>
    <col min="7686" max="7936" width="9.140625" style="30"/>
    <col min="7937" max="7937" width="25.7109375" style="30" customWidth="1"/>
    <col min="7938" max="7938" width="66.7109375" style="30" customWidth="1"/>
    <col min="7939" max="7941" width="20.7109375" style="30" customWidth="1"/>
    <col min="7942" max="8192" width="9.140625" style="30"/>
    <col min="8193" max="8193" width="25.7109375" style="30" customWidth="1"/>
    <col min="8194" max="8194" width="66.7109375" style="30" customWidth="1"/>
    <col min="8195" max="8197" width="20.7109375" style="30" customWidth="1"/>
    <col min="8198" max="8448" width="9.140625" style="30"/>
    <col min="8449" max="8449" width="25.7109375" style="30" customWidth="1"/>
    <col min="8450" max="8450" width="66.7109375" style="30" customWidth="1"/>
    <col min="8451" max="8453" width="20.7109375" style="30" customWidth="1"/>
    <col min="8454" max="8704" width="9.140625" style="30"/>
    <col min="8705" max="8705" width="25.7109375" style="30" customWidth="1"/>
    <col min="8706" max="8706" width="66.7109375" style="30" customWidth="1"/>
    <col min="8707" max="8709" width="20.7109375" style="30" customWidth="1"/>
    <col min="8710" max="8960" width="9.140625" style="30"/>
    <col min="8961" max="8961" width="25.7109375" style="30" customWidth="1"/>
    <col min="8962" max="8962" width="66.7109375" style="30" customWidth="1"/>
    <col min="8963" max="8965" width="20.7109375" style="30" customWidth="1"/>
    <col min="8966" max="9216" width="9.140625" style="30"/>
    <col min="9217" max="9217" width="25.7109375" style="30" customWidth="1"/>
    <col min="9218" max="9218" width="66.7109375" style="30" customWidth="1"/>
    <col min="9219" max="9221" width="20.7109375" style="30" customWidth="1"/>
    <col min="9222" max="9472" width="9.140625" style="30"/>
    <col min="9473" max="9473" width="25.7109375" style="30" customWidth="1"/>
    <col min="9474" max="9474" width="66.7109375" style="30" customWidth="1"/>
    <col min="9475" max="9477" width="20.7109375" style="30" customWidth="1"/>
    <col min="9478" max="9728" width="9.140625" style="30"/>
    <col min="9729" max="9729" width="25.7109375" style="30" customWidth="1"/>
    <col min="9730" max="9730" width="66.7109375" style="30" customWidth="1"/>
    <col min="9731" max="9733" width="20.7109375" style="30" customWidth="1"/>
    <col min="9734" max="9984" width="9.140625" style="30"/>
    <col min="9985" max="9985" width="25.7109375" style="30" customWidth="1"/>
    <col min="9986" max="9986" width="66.7109375" style="30" customWidth="1"/>
    <col min="9987" max="9989" width="20.7109375" style="30" customWidth="1"/>
    <col min="9990" max="10240" width="9.140625" style="30"/>
    <col min="10241" max="10241" width="25.7109375" style="30" customWidth="1"/>
    <col min="10242" max="10242" width="66.7109375" style="30" customWidth="1"/>
    <col min="10243" max="10245" width="20.7109375" style="30" customWidth="1"/>
    <col min="10246" max="10496" width="9.140625" style="30"/>
    <col min="10497" max="10497" width="25.7109375" style="30" customWidth="1"/>
    <col min="10498" max="10498" width="66.7109375" style="30" customWidth="1"/>
    <col min="10499" max="10501" width="20.7109375" style="30" customWidth="1"/>
    <col min="10502" max="10752" width="9.140625" style="30"/>
    <col min="10753" max="10753" width="25.7109375" style="30" customWidth="1"/>
    <col min="10754" max="10754" width="66.7109375" style="30" customWidth="1"/>
    <col min="10755" max="10757" width="20.7109375" style="30" customWidth="1"/>
    <col min="10758" max="11008" width="9.140625" style="30"/>
    <col min="11009" max="11009" width="25.7109375" style="30" customWidth="1"/>
    <col min="11010" max="11010" width="66.7109375" style="30" customWidth="1"/>
    <col min="11011" max="11013" width="20.7109375" style="30" customWidth="1"/>
    <col min="11014" max="11264" width="9.140625" style="30"/>
    <col min="11265" max="11265" width="25.7109375" style="30" customWidth="1"/>
    <col min="11266" max="11266" width="66.7109375" style="30" customWidth="1"/>
    <col min="11267" max="11269" width="20.7109375" style="30" customWidth="1"/>
    <col min="11270" max="11520" width="9.140625" style="30"/>
    <col min="11521" max="11521" width="25.7109375" style="30" customWidth="1"/>
    <col min="11522" max="11522" width="66.7109375" style="30" customWidth="1"/>
    <col min="11523" max="11525" width="20.7109375" style="30" customWidth="1"/>
    <col min="11526" max="11776" width="9.140625" style="30"/>
    <col min="11777" max="11777" width="25.7109375" style="30" customWidth="1"/>
    <col min="11778" max="11778" width="66.7109375" style="30" customWidth="1"/>
    <col min="11779" max="11781" width="20.7109375" style="30" customWidth="1"/>
    <col min="11782" max="12032" width="9.140625" style="30"/>
    <col min="12033" max="12033" width="25.7109375" style="30" customWidth="1"/>
    <col min="12034" max="12034" width="66.7109375" style="30" customWidth="1"/>
    <col min="12035" max="12037" width="20.7109375" style="30" customWidth="1"/>
    <col min="12038" max="12288" width="9.140625" style="30"/>
    <col min="12289" max="12289" width="25.7109375" style="30" customWidth="1"/>
    <col min="12290" max="12290" width="66.7109375" style="30" customWidth="1"/>
    <col min="12291" max="12293" width="20.7109375" style="30" customWidth="1"/>
    <col min="12294" max="12544" width="9.140625" style="30"/>
    <col min="12545" max="12545" width="25.7109375" style="30" customWidth="1"/>
    <col min="12546" max="12546" width="66.7109375" style="30" customWidth="1"/>
    <col min="12547" max="12549" width="20.7109375" style="30" customWidth="1"/>
    <col min="12550" max="12800" width="9.140625" style="30"/>
    <col min="12801" max="12801" width="25.7109375" style="30" customWidth="1"/>
    <col min="12802" max="12802" width="66.7109375" style="30" customWidth="1"/>
    <col min="12803" max="12805" width="20.7109375" style="30" customWidth="1"/>
    <col min="12806" max="13056" width="9.140625" style="30"/>
    <col min="13057" max="13057" width="25.7109375" style="30" customWidth="1"/>
    <col min="13058" max="13058" width="66.7109375" style="30" customWidth="1"/>
    <col min="13059" max="13061" width="20.7109375" style="30" customWidth="1"/>
    <col min="13062" max="13312" width="9.140625" style="30"/>
    <col min="13313" max="13313" width="25.7109375" style="30" customWidth="1"/>
    <col min="13314" max="13314" width="66.7109375" style="30" customWidth="1"/>
    <col min="13315" max="13317" width="20.7109375" style="30" customWidth="1"/>
    <col min="13318" max="13568" width="9.140625" style="30"/>
    <col min="13569" max="13569" width="25.7109375" style="30" customWidth="1"/>
    <col min="13570" max="13570" width="66.7109375" style="30" customWidth="1"/>
    <col min="13571" max="13573" width="20.7109375" style="30" customWidth="1"/>
    <col min="13574" max="13824" width="9.140625" style="30"/>
    <col min="13825" max="13825" width="25.7109375" style="30" customWidth="1"/>
    <col min="13826" max="13826" width="66.7109375" style="30" customWidth="1"/>
    <col min="13827" max="13829" width="20.7109375" style="30" customWidth="1"/>
    <col min="13830" max="14080" width="9.140625" style="30"/>
    <col min="14081" max="14081" width="25.7109375" style="30" customWidth="1"/>
    <col min="14082" max="14082" width="66.7109375" style="30" customWidth="1"/>
    <col min="14083" max="14085" width="20.7109375" style="30" customWidth="1"/>
    <col min="14086" max="14336" width="9.140625" style="30"/>
    <col min="14337" max="14337" width="25.7109375" style="30" customWidth="1"/>
    <col min="14338" max="14338" width="66.7109375" style="30" customWidth="1"/>
    <col min="14339" max="14341" width="20.7109375" style="30" customWidth="1"/>
    <col min="14342" max="14592" width="9.140625" style="30"/>
    <col min="14593" max="14593" width="25.7109375" style="30" customWidth="1"/>
    <col min="14594" max="14594" width="66.7109375" style="30" customWidth="1"/>
    <col min="14595" max="14597" width="20.7109375" style="30" customWidth="1"/>
    <col min="14598" max="14848" width="9.140625" style="30"/>
    <col min="14849" max="14849" width="25.7109375" style="30" customWidth="1"/>
    <col min="14850" max="14850" width="66.7109375" style="30" customWidth="1"/>
    <col min="14851" max="14853" width="20.7109375" style="30" customWidth="1"/>
    <col min="14854" max="15104" width="9.140625" style="30"/>
    <col min="15105" max="15105" width="25.7109375" style="30" customWidth="1"/>
    <col min="15106" max="15106" width="66.7109375" style="30" customWidth="1"/>
    <col min="15107" max="15109" width="20.7109375" style="30" customWidth="1"/>
    <col min="15110" max="15360" width="9.140625" style="30"/>
    <col min="15361" max="15361" width="25.7109375" style="30" customWidth="1"/>
    <col min="15362" max="15362" width="66.7109375" style="30" customWidth="1"/>
    <col min="15363" max="15365" width="20.7109375" style="30" customWidth="1"/>
    <col min="15366" max="15616" width="9.140625" style="30"/>
    <col min="15617" max="15617" width="25.7109375" style="30" customWidth="1"/>
    <col min="15618" max="15618" width="66.7109375" style="30" customWidth="1"/>
    <col min="15619" max="15621" width="20.7109375" style="30" customWidth="1"/>
    <col min="15622" max="15872" width="9.140625" style="30"/>
    <col min="15873" max="15873" width="25.7109375" style="30" customWidth="1"/>
    <col min="15874" max="15874" width="66.7109375" style="30" customWidth="1"/>
    <col min="15875" max="15877" width="20.7109375" style="30" customWidth="1"/>
    <col min="15878" max="16128" width="9.140625" style="30"/>
    <col min="16129" max="16129" width="25.7109375" style="30" customWidth="1"/>
    <col min="16130" max="16130" width="66.7109375" style="30" customWidth="1"/>
    <col min="16131" max="16133" width="20.7109375" style="30" customWidth="1"/>
    <col min="16134" max="16384" width="9.140625" style="30"/>
  </cols>
  <sheetData>
    <row r="1" spans="1:5" ht="12.75" customHeight="1" x14ac:dyDescent="0.2">
      <c r="A1" s="38"/>
      <c r="B1" s="29"/>
      <c r="C1" s="29"/>
      <c r="D1" s="29"/>
      <c r="E1" s="29"/>
    </row>
    <row r="2" spans="1:5" ht="12.75" customHeight="1" x14ac:dyDescent="0.2">
      <c r="A2" s="38"/>
      <c r="B2" s="39" t="s">
        <v>125</v>
      </c>
      <c r="C2" s="29"/>
      <c r="D2" s="29"/>
      <c r="E2" s="29"/>
    </row>
    <row r="3" spans="1:5" ht="20.100000000000001" customHeight="1" x14ac:dyDescent="0.2">
      <c r="A3" s="38"/>
      <c r="B3" s="38"/>
      <c r="C3" s="29"/>
      <c r="D3" s="29"/>
      <c r="E3" s="29"/>
    </row>
    <row r="4" spans="1:5" ht="20.100000000000001" customHeight="1" x14ac:dyDescent="0.2">
      <c r="A4" s="29"/>
      <c r="B4" s="40" t="s">
        <v>134</v>
      </c>
      <c r="C4" s="38"/>
      <c r="D4" s="38"/>
      <c r="E4" s="29"/>
    </row>
    <row r="5" spans="1:5" ht="12.75" customHeight="1" x14ac:dyDescent="0.2">
      <c r="A5" s="29"/>
      <c r="B5" s="38" t="s">
        <v>126</v>
      </c>
      <c r="C5" s="38"/>
      <c r="D5" s="38"/>
      <c r="E5" s="29"/>
    </row>
    <row r="6" spans="1:5" ht="12.75" customHeight="1" x14ac:dyDescent="0.2">
      <c r="A6" s="29"/>
      <c r="B6" s="31" t="s">
        <v>127</v>
      </c>
      <c r="C6" s="32">
        <f>SUM(C10:C12)</f>
        <v>0</v>
      </c>
      <c r="D6" s="29"/>
      <c r="E6" s="29"/>
    </row>
    <row r="7" spans="1:5" ht="12.75" customHeight="1" x14ac:dyDescent="0.2">
      <c r="A7" s="29"/>
      <c r="B7" s="31" t="s">
        <v>128</v>
      </c>
      <c r="C7" s="32">
        <f>SUM(E10:E12)</f>
        <v>0</v>
      </c>
      <c r="D7" s="29"/>
      <c r="E7" s="29"/>
    </row>
    <row r="8" spans="1:5" ht="12.75" customHeight="1" x14ac:dyDescent="0.2">
      <c r="A8" s="33"/>
      <c r="B8" s="33"/>
      <c r="C8" s="33"/>
      <c r="D8" s="33"/>
      <c r="E8" s="33"/>
    </row>
    <row r="9" spans="1:5" ht="12.75" customHeight="1" x14ac:dyDescent="0.2">
      <c r="A9" s="34" t="s">
        <v>129</v>
      </c>
      <c r="B9" s="34" t="s">
        <v>130</v>
      </c>
      <c r="C9" s="34" t="s">
        <v>131</v>
      </c>
      <c r="D9" s="34" t="s">
        <v>132</v>
      </c>
      <c r="E9" s="34" t="s">
        <v>133</v>
      </c>
    </row>
    <row r="10" spans="1:5" ht="12.75" customHeight="1" x14ac:dyDescent="0.2">
      <c r="A10" s="35" t="s">
        <v>16</v>
      </c>
      <c r="B10" s="35" t="s">
        <v>17</v>
      </c>
      <c r="C10" s="36">
        <f>'000_Ostatní'!I3</f>
        <v>0</v>
      </c>
      <c r="D10" s="36">
        <f>'000_Ostatní'!O2</f>
        <v>0</v>
      </c>
      <c r="E10" s="36">
        <f>C10+D10</f>
        <v>0</v>
      </c>
    </row>
    <row r="11" spans="1:5" ht="12.75" customHeight="1" x14ac:dyDescent="0.2">
      <c r="A11" s="35" t="s">
        <v>48</v>
      </c>
      <c r="B11" s="35" t="s">
        <v>17</v>
      </c>
      <c r="C11" s="36">
        <f>'000_Vedlejší'!I3</f>
        <v>0</v>
      </c>
      <c r="D11" s="36">
        <f>'000_Vedlejší'!O2</f>
        <v>0</v>
      </c>
      <c r="E11" s="36">
        <f>C11+D11</f>
        <v>0</v>
      </c>
    </row>
    <row r="12" spans="1:5" ht="12.75" customHeight="1" x14ac:dyDescent="0.2">
      <c r="A12" s="35" t="s">
        <v>53</v>
      </c>
      <c r="B12" s="37" t="s">
        <v>137</v>
      </c>
      <c r="C12" s="36">
        <f>'SO 201'!I3</f>
        <v>0</v>
      </c>
      <c r="D12" s="36">
        <f>'SO 201'!O2</f>
        <v>0</v>
      </c>
      <c r="E12" s="36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opLeftCell="B1"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124</v>
      </c>
      <c r="F1" s="1"/>
      <c r="G1" s="1"/>
      <c r="H1" s="1"/>
      <c r="I1" s="1"/>
      <c r="P1" t="s">
        <v>14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>
        <f>0+O9</f>
        <v>0</v>
      </c>
      <c r="P2" t="s">
        <v>14</v>
      </c>
    </row>
    <row r="3" spans="1:18" ht="15" customHeight="1" x14ac:dyDescent="0.25">
      <c r="A3" t="s">
        <v>1</v>
      </c>
      <c r="B3" s="7" t="s">
        <v>3</v>
      </c>
      <c r="C3" s="42" t="s">
        <v>4</v>
      </c>
      <c r="D3" s="43"/>
      <c r="E3" s="8" t="s">
        <v>135</v>
      </c>
      <c r="F3" s="1"/>
      <c r="G3" s="4"/>
      <c r="H3" s="3" t="s">
        <v>16</v>
      </c>
      <c r="I3" s="26">
        <f>0+I9</f>
        <v>0</v>
      </c>
      <c r="O3" t="s">
        <v>11</v>
      </c>
      <c r="P3" t="s">
        <v>15</v>
      </c>
    </row>
    <row r="4" spans="1:18" ht="15" customHeight="1" x14ac:dyDescent="0.25">
      <c r="A4" t="s">
        <v>5</v>
      </c>
      <c r="B4" s="7" t="s">
        <v>6</v>
      </c>
      <c r="C4" s="42" t="s">
        <v>7</v>
      </c>
      <c r="D4" s="43"/>
      <c r="E4" s="8" t="s">
        <v>8</v>
      </c>
      <c r="F4" s="1"/>
      <c r="G4" s="1"/>
      <c r="H4" s="6"/>
      <c r="I4" s="6"/>
      <c r="O4" t="s">
        <v>12</v>
      </c>
      <c r="P4" t="s">
        <v>15</v>
      </c>
    </row>
    <row r="5" spans="1:18" ht="12.75" customHeight="1" x14ac:dyDescent="0.25">
      <c r="A5" t="s">
        <v>9</v>
      </c>
      <c r="B5" s="10" t="s">
        <v>10</v>
      </c>
      <c r="C5" s="44" t="s">
        <v>16</v>
      </c>
      <c r="D5" s="45"/>
      <c r="E5" s="11" t="s">
        <v>17</v>
      </c>
      <c r="F5" s="5"/>
      <c r="G5" s="5"/>
      <c r="H5" s="5"/>
      <c r="I5" s="5"/>
      <c r="O5" t="s">
        <v>13</v>
      </c>
      <c r="P5" t="s">
        <v>15</v>
      </c>
    </row>
    <row r="6" spans="1:18" ht="12.75" customHeight="1" x14ac:dyDescent="0.2">
      <c r="A6" s="41" t="s">
        <v>18</v>
      </c>
      <c r="B6" s="41" t="s">
        <v>20</v>
      </c>
      <c r="C6" s="41" t="s">
        <v>22</v>
      </c>
      <c r="D6" s="41" t="s">
        <v>23</v>
      </c>
      <c r="E6" s="41" t="s">
        <v>24</v>
      </c>
      <c r="F6" s="41" t="s">
        <v>26</v>
      </c>
      <c r="G6" s="41" t="s">
        <v>28</v>
      </c>
      <c r="H6" s="41" t="s">
        <v>30</v>
      </c>
      <c r="I6" s="41"/>
    </row>
    <row r="7" spans="1:18" ht="12.75" customHeight="1" x14ac:dyDescent="0.2">
      <c r="A7" s="41"/>
      <c r="B7" s="41"/>
      <c r="C7" s="41"/>
      <c r="D7" s="41"/>
      <c r="E7" s="41"/>
      <c r="F7" s="41"/>
      <c r="G7" s="41"/>
      <c r="H7" s="9" t="s">
        <v>31</v>
      </c>
      <c r="I7" s="9" t="s">
        <v>33</v>
      </c>
    </row>
    <row r="8" spans="1:18" ht="12.75" customHeight="1" x14ac:dyDescent="0.2">
      <c r="A8" s="9" t="s">
        <v>19</v>
      </c>
      <c r="B8" s="9" t="s">
        <v>21</v>
      </c>
      <c r="C8" s="9" t="s">
        <v>15</v>
      </c>
      <c r="D8" s="9" t="s">
        <v>14</v>
      </c>
      <c r="E8" s="9" t="s">
        <v>25</v>
      </c>
      <c r="F8" s="9" t="s">
        <v>27</v>
      </c>
      <c r="G8" s="9" t="s">
        <v>29</v>
      </c>
      <c r="H8" s="9" t="s">
        <v>32</v>
      </c>
      <c r="I8" s="9" t="s">
        <v>34</v>
      </c>
    </row>
    <row r="9" spans="1:18" ht="12.75" customHeight="1" x14ac:dyDescent="0.2">
      <c r="A9" s="13" t="s">
        <v>35</v>
      </c>
      <c r="B9" s="13"/>
      <c r="C9" s="14" t="s">
        <v>19</v>
      </c>
      <c r="D9" s="13"/>
      <c r="E9" s="15" t="s">
        <v>36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2" t="s">
        <v>37</v>
      </c>
      <c r="B10" s="17" t="s">
        <v>21</v>
      </c>
      <c r="C10" s="17" t="s">
        <v>38</v>
      </c>
      <c r="D10" s="12" t="s">
        <v>39</v>
      </c>
      <c r="E10" s="18" t="s">
        <v>40</v>
      </c>
      <c r="F10" s="19" t="s">
        <v>41</v>
      </c>
      <c r="G10" s="20">
        <v>1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15</v>
      </c>
    </row>
    <row r="11" spans="1:18" ht="127.5" x14ac:dyDescent="0.2">
      <c r="A11" s="22" t="s">
        <v>42</v>
      </c>
      <c r="E11" s="23" t="s">
        <v>43</v>
      </c>
    </row>
    <row r="12" spans="1:18" x14ac:dyDescent="0.2">
      <c r="A12" s="24" t="s">
        <v>44</v>
      </c>
      <c r="E12" s="25" t="s">
        <v>45</v>
      </c>
    </row>
    <row r="13" spans="1:18" x14ac:dyDescent="0.2">
      <c r="A13" t="s">
        <v>46</v>
      </c>
      <c r="E13" s="23" t="s">
        <v>47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scale="7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124</v>
      </c>
      <c r="F1" s="1"/>
      <c r="G1" s="1"/>
      <c r="H1" s="1"/>
      <c r="I1" s="1"/>
      <c r="P1" t="s">
        <v>14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>
        <f>0+O9</f>
        <v>0</v>
      </c>
      <c r="P2" t="s">
        <v>14</v>
      </c>
    </row>
    <row r="3" spans="1:18" ht="15" customHeight="1" x14ac:dyDescent="0.25">
      <c r="A3" t="s">
        <v>1</v>
      </c>
      <c r="B3" s="7" t="s">
        <v>3</v>
      </c>
      <c r="C3" s="42" t="s">
        <v>4</v>
      </c>
      <c r="D3" s="43"/>
      <c r="E3" s="8" t="s">
        <v>135</v>
      </c>
      <c r="F3" s="1"/>
      <c r="G3" s="4"/>
      <c r="H3" s="3" t="s">
        <v>48</v>
      </c>
      <c r="I3" s="26">
        <f>0+I9</f>
        <v>0</v>
      </c>
      <c r="O3" t="s">
        <v>11</v>
      </c>
      <c r="P3" t="s">
        <v>15</v>
      </c>
    </row>
    <row r="4" spans="1:18" ht="15" customHeight="1" x14ac:dyDescent="0.25">
      <c r="A4" t="s">
        <v>5</v>
      </c>
      <c r="B4" s="7" t="s">
        <v>6</v>
      </c>
      <c r="C4" s="42" t="s">
        <v>7</v>
      </c>
      <c r="D4" s="43"/>
      <c r="E4" s="8" t="s">
        <v>8</v>
      </c>
      <c r="F4" s="1"/>
      <c r="G4" s="1"/>
      <c r="H4" s="6"/>
      <c r="I4" s="6"/>
      <c r="O4" t="s">
        <v>12</v>
      </c>
      <c r="P4" t="s">
        <v>15</v>
      </c>
    </row>
    <row r="5" spans="1:18" ht="12.75" customHeight="1" x14ac:dyDescent="0.25">
      <c r="A5" t="s">
        <v>9</v>
      </c>
      <c r="B5" s="10" t="s">
        <v>10</v>
      </c>
      <c r="C5" s="44" t="s">
        <v>48</v>
      </c>
      <c r="D5" s="45"/>
      <c r="E5" s="11" t="s">
        <v>17</v>
      </c>
      <c r="F5" s="5"/>
      <c r="G5" s="5"/>
      <c r="H5" s="5"/>
      <c r="I5" s="5"/>
      <c r="O5" t="s">
        <v>13</v>
      </c>
      <c r="P5" t="s">
        <v>15</v>
      </c>
    </row>
    <row r="6" spans="1:18" ht="12.75" customHeight="1" x14ac:dyDescent="0.2">
      <c r="A6" s="41" t="s">
        <v>18</v>
      </c>
      <c r="B6" s="41" t="s">
        <v>20</v>
      </c>
      <c r="C6" s="41" t="s">
        <v>22</v>
      </c>
      <c r="D6" s="41" t="s">
        <v>23</v>
      </c>
      <c r="E6" s="41" t="s">
        <v>24</v>
      </c>
      <c r="F6" s="41" t="s">
        <v>26</v>
      </c>
      <c r="G6" s="41" t="s">
        <v>28</v>
      </c>
      <c r="H6" s="41" t="s">
        <v>30</v>
      </c>
      <c r="I6" s="41"/>
    </row>
    <row r="7" spans="1:18" ht="12.75" customHeight="1" x14ac:dyDescent="0.2">
      <c r="A7" s="41"/>
      <c r="B7" s="41"/>
      <c r="C7" s="41"/>
      <c r="D7" s="41"/>
      <c r="E7" s="41"/>
      <c r="F7" s="41"/>
      <c r="G7" s="41"/>
      <c r="H7" s="9" t="s">
        <v>31</v>
      </c>
      <c r="I7" s="9" t="s">
        <v>33</v>
      </c>
    </row>
    <row r="8" spans="1:18" ht="12.75" customHeight="1" x14ac:dyDescent="0.2">
      <c r="A8" s="9" t="s">
        <v>19</v>
      </c>
      <c r="B8" s="9" t="s">
        <v>21</v>
      </c>
      <c r="C8" s="9" t="s">
        <v>15</v>
      </c>
      <c r="D8" s="9" t="s">
        <v>14</v>
      </c>
      <c r="E8" s="9" t="s">
        <v>25</v>
      </c>
      <c r="F8" s="9" t="s">
        <v>27</v>
      </c>
      <c r="G8" s="9" t="s">
        <v>29</v>
      </c>
      <c r="H8" s="9" t="s">
        <v>32</v>
      </c>
      <c r="I8" s="9" t="s">
        <v>34</v>
      </c>
    </row>
    <row r="9" spans="1:18" ht="12.75" customHeight="1" x14ac:dyDescent="0.2">
      <c r="A9" s="13" t="s">
        <v>35</v>
      </c>
      <c r="B9" s="13"/>
      <c r="C9" s="14" t="s">
        <v>19</v>
      </c>
      <c r="D9" s="13"/>
      <c r="E9" s="15" t="s">
        <v>36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2" t="s">
        <v>37</v>
      </c>
      <c r="B10" s="17" t="s">
        <v>21</v>
      </c>
      <c r="C10" s="17" t="s">
        <v>49</v>
      </c>
      <c r="D10" s="12" t="s">
        <v>50</v>
      </c>
      <c r="E10" s="18" t="s">
        <v>51</v>
      </c>
      <c r="F10" s="19" t="s">
        <v>41</v>
      </c>
      <c r="G10" s="20">
        <v>1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15</v>
      </c>
    </row>
    <row r="11" spans="1:18" x14ac:dyDescent="0.2">
      <c r="A11" s="22" t="s">
        <v>42</v>
      </c>
      <c r="E11" s="23" t="s">
        <v>39</v>
      </c>
    </row>
    <row r="12" spans="1:18" x14ac:dyDescent="0.2">
      <c r="A12" s="24" t="s">
        <v>44</v>
      </c>
      <c r="E12" s="25" t="s">
        <v>45</v>
      </c>
    </row>
    <row r="13" spans="1:18" x14ac:dyDescent="0.2">
      <c r="A13" t="s">
        <v>46</v>
      </c>
      <c r="E13" s="23" t="s">
        <v>52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scale="7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124</v>
      </c>
      <c r="F1" s="1"/>
      <c r="G1" s="1"/>
      <c r="H1" s="1"/>
      <c r="I1" s="1"/>
      <c r="P1" t="s">
        <v>14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>
        <f>0+O8+O13+O26+O31+O36</f>
        <v>0</v>
      </c>
      <c r="P2" t="s">
        <v>14</v>
      </c>
    </row>
    <row r="3" spans="1:18" ht="15" customHeight="1" x14ac:dyDescent="0.25">
      <c r="A3" t="s">
        <v>1</v>
      </c>
      <c r="B3" s="7" t="s">
        <v>3</v>
      </c>
      <c r="C3" s="42" t="s">
        <v>4</v>
      </c>
      <c r="D3" s="43"/>
      <c r="E3" s="8" t="s">
        <v>135</v>
      </c>
      <c r="F3" s="1"/>
      <c r="G3" s="4"/>
      <c r="H3" s="3" t="s">
        <v>53</v>
      </c>
      <c r="I3" s="26">
        <f>0+I8+I13+I26+I31+I36</f>
        <v>0</v>
      </c>
      <c r="O3" t="s">
        <v>11</v>
      </c>
      <c r="P3" t="s">
        <v>15</v>
      </c>
    </row>
    <row r="4" spans="1:18" ht="15" customHeight="1" x14ac:dyDescent="0.25">
      <c r="A4" t="s">
        <v>5</v>
      </c>
      <c r="B4" s="10" t="s">
        <v>10</v>
      </c>
      <c r="C4" s="44" t="s">
        <v>53</v>
      </c>
      <c r="D4" s="45"/>
      <c r="E4" s="11" t="s">
        <v>136</v>
      </c>
      <c r="F4" s="5"/>
      <c r="G4" s="5"/>
      <c r="H4" s="13"/>
      <c r="I4" s="13"/>
      <c r="O4" t="s">
        <v>12</v>
      </c>
      <c r="P4" t="s">
        <v>15</v>
      </c>
    </row>
    <row r="5" spans="1:18" ht="12.75" customHeight="1" x14ac:dyDescent="0.2">
      <c r="A5" s="41" t="s">
        <v>18</v>
      </c>
      <c r="B5" s="41" t="s">
        <v>20</v>
      </c>
      <c r="C5" s="41" t="s">
        <v>22</v>
      </c>
      <c r="D5" s="41" t="s">
        <v>23</v>
      </c>
      <c r="E5" s="41" t="s">
        <v>24</v>
      </c>
      <c r="F5" s="41" t="s">
        <v>26</v>
      </c>
      <c r="G5" s="41" t="s">
        <v>28</v>
      </c>
      <c r="H5" s="41" t="s">
        <v>30</v>
      </c>
      <c r="I5" s="41"/>
      <c r="O5" t="s">
        <v>13</v>
      </c>
      <c r="P5" t="s">
        <v>15</v>
      </c>
    </row>
    <row r="6" spans="1:18" ht="12.75" customHeight="1" x14ac:dyDescent="0.2">
      <c r="A6" s="41"/>
      <c r="B6" s="41"/>
      <c r="C6" s="41"/>
      <c r="D6" s="41"/>
      <c r="E6" s="41"/>
      <c r="F6" s="41"/>
      <c r="G6" s="41"/>
      <c r="H6" s="9" t="s">
        <v>31</v>
      </c>
      <c r="I6" s="9" t="s">
        <v>33</v>
      </c>
    </row>
    <row r="7" spans="1:18" ht="12.75" customHeight="1" x14ac:dyDescent="0.2">
      <c r="A7" s="9" t="s">
        <v>19</v>
      </c>
      <c r="B7" s="9" t="s">
        <v>21</v>
      </c>
      <c r="C7" s="9" t="s">
        <v>15</v>
      </c>
      <c r="D7" s="9" t="s">
        <v>14</v>
      </c>
      <c r="E7" s="9" t="s">
        <v>25</v>
      </c>
      <c r="F7" s="9" t="s">
        <v>27</v>
      </c>
      <c r="G7" s="9" t="s">
        <v>29</v>
      </c>
      <c r="H7" s="9" t="s">
        <v>32</v>
      </c>
      <c r="I7" s="9" t="s">
        <v>34</v>
      </c>
    </row>
    <row r="8" spans="1:18" ht="12.75" customHeight="1" x14ac:dyDescent="0.2">
      <c r="A8" s="13" t="s">
        <v>35</v>
      </c>
      <c r="B8" s="13"/>
      <c r="C8" s="14" t="s">
        <v>21</v>
      </c>
      <c r="D8" s="13"/>
      <c r="E8" s="15" t="s">
        <v>54</v>
      </c>
      <c r="F8" s="13"/>
      <c r="G8" s="13"/>
      <c r="H8" s="13"/>
      <c r="I8" s="16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2" t="s">
        <v>37</v>
      </c>
      <c r="B9" s="17" t="s">
        <v>21</v>
      </c>
      <c r="C9" s="17" t="s">
        <v>55</v>
      </c>
      <c r="D9" s="12" t="s">
        <v>39</v>
      </c>
      <c r="E9" s="18" t="s">
        <v>56</v>
      </c>
      <c r="F9" s="19" t="s">
        <v>57</v>
      </c>
      <c r="G9" s="20">
        <v>2.6</v>
      </c>
      <c r="H9" s="21">
        <v>0</v>
      </c>
      <c r="I9" s="21">
        <f>ROUND(ROUND(H9,2)*ROUND(G9,3),2)</f>
        <v>0</v>
      </c>
      <c r="O9">
        <f>(I9*21)/100</f>
        <v>0</v>
      </c>
      <c r="P9" t="s">
        <v>15</v>
      </c>
    </row>
    <row r="10" spans="1:18" ht="25.5" x14ac:dyDescent="0.2">
      <c r="A10" s="22" t="s">
        <v>42</v>
      </c>
      <c r="E10" s="23" t="s">
        <v>58</v>
      </c>
    </row>
    <row r="11" spans="1:18" x14ac:dyDescent="0.2">
      <c r="A11" s="24" t="s">
        <v>44</v>
      </c>
      <c r="E11" s="25" t="s">
        <v>59</v>
      </c>
    </row>
    <row r="12" spans="1:18" ht="63.75" x14ac:dyDescent="0.2">
      <c r="A12" t="s">
        <v>46</v>
      </c>
      <c r="E12" s="23" t="s">
        <v>60</v>
      </c>
    </row>
    <row r="13" spans="1:18" ht="12.75" customHeight="1" x14ac:dyDescent="0.2">
      <c r="A13" s="5" t="s">
        <v>35</v>
      </c>
      <c r="B13" s="5"/>
      <c r="C13" s="27" t="s">
        <v>14</v>
      </c>
      <c r="D13" s="5"/>
      <c r="E13" s="15" t="s">
        <v>61</v>
      </c>
      <c r="F13" s="5"/>
      <c r="G13" s="5"/>
      <c r="H13" s="5"/>
      <c r="I13" s="28">
        <f>0+Q13</f>
        <v>0</v>
      </c>
      <c r="O13">
        <f>0+R13</f>
        <v>0</v>
      </c>
      <c r="Q13">
        <f>0+I14+I18+I22</f>
        <v>0</v>
      </c>
      <c r="R13">
        <f>0+O14+O18+O22</f>
        <v>0</v>
      </c>
    </row>
    <row r="14" spans="1:18" x14ac:dyDescent="0.2">
      <c r="A14" s="12" t="s">
        <v>37</v>
      </c>
      <c r="B14" s="17">
        <v>2</v>
      </c>
      <c r="C14" s="17" t="s">
        <v>62</v>
      </c>
      <c r="D14" s="12" t="s">
        <v>39</v>
      </c>
      <c r="E14" s="18" t="s">
        <v>63</v>
      </c>
      <c r="F14" s="19" t="s">
        <v>64</v>
      </c>
      <c r="G14" s="20">
        <v>17.28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15</v>
      </c>
    </row>
    <row r="15" spans="1:18" ht="25.5" x14ac:dyDescent="0.2">
      <c r="A15" s="22" t="s">
        <v>42</v>
      </c>
      <c r="E15" s="23" t="s">
        <v>65</v>
      </c>
    </row>
    <row r="16" spans="1:18" x14ac:dyDescent="0.2">
      <c r="A16" s="24" t="s">
        <v>44</v>
      </c>
      <c r="E16" s="25" t="s">
        <v>66</v>
      </c>
    </row>
    <row r="17" spans="1:18" ht="25.5" x14ac:dyDescent="0.2">
      <c r="A17" t="s">
        <v>46</v>
      </c>
      <c r="E17" s="23" t="s">
        <v>67</v>
      </c>
    </row>
    <row r="18" spans="1:18" x14ac:dyDescent="0.2">
      <c r="A18" s="12" t="s">
        <v>37</v>
      </c>
      <c r="B18" s="17">
        <v>3</v>
      </c>
      <c r="C18" s="17" t="s">
        <v>68</v>
      </c>
      <c r="D18" s="12" t="s">
        <v>39</v>
      </c>
      <c r="E18" s="18" t="s">
        <v>69</v>
      </c>
      <c r="F18" s="19" t="s">
        <v>70</v>
      </c>
      <c r="G18" s="20">
        <v>4.88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15</v>
      </c>
    </row>
    <row r="19" spans="1:18" x14ac:dyDescent="0.2">
      <c r="A19" s="22" t="s">
        <v>42</v>
      </c>
      <c r="E19" s="23" t="s">
        <v>39</v>
      </c>
    </row>
    <row r="20" spans="1:18" ht="38.25" x14ac:dyDescent="0.2">
      <c r="A20" s="24" t="s">
        <v>44</v>
      </c>
      <c r="E20" s="25" t="s">
        <v>71</v>
      </c>
    </row>
    <row r="21" spans="1:18" ht="382.5" x14ac:dyDescent="0.2">
      <c r="A21" t="s">
        <v>46</v>
      </c>
      <c r="E21" s="23" t="s">
        <v>72</v>
      </c>
    </row>
    <row r="22" spans="1:18" x14ac:dyDescent="0.2">
      <c r="A22" s="12" t="s">
        <v>37</v>
      </c>
      <c r="B22" s="17">
        <v>4</v>
      </c>
      <c r="C22" s="17" t="s">
        <v>73</v>
      </c>
      <c r="D22" s="12" t="s">
        <v>39</v>
      </c>
      <c r="E22" s="18" t="s">
        <v>74</v>
      </c>
      <c r="F22" s="19" t="s">
        <v>75</v>
      </c>
      <c r="G22" s="20">
        <v>1.069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15</v>
      </c>
    </row>
    <row r="23" spans="1:18" x14ac:dyDescent="0.2">
      <c r="A23" s="22" t="s">
        <v>42</v>
      </c>
      <c r="E23" s="23" t="s">
        <v>76</v>
      </c>
    </row>
    <row r="24" spans="1:18" x14ac:dyDescent="0.2">
      <c r="A24" s="24" t="s">
        <v>44</v>
      </c>
      <c r="E24" s="25" t="s">
        <v>77</v>
      </c>
    </row>
    <row r="25" spans="1:18" ht="242.25" x14ac:dyDescent="0.2">
      <c r="A25" t="s">
        <v>46</v>
      </c>
      <c r="E25" s="23" t="s">
        <v>78</v>
      </c>
    </row>
    <row r="26" spans="1:18" ht="12.75" customHeight="1" x14ac:dyDescent="0.2">
      <c r="A26" s="5" t="s">
        <v>35</v>
      </c>
      <c r="B26" s="5"/>
      <c r="C26" s="27" t="s">
        <v>25</v>
      </c>
      <c r="D26" s="5"/>
      <c r="E26" s="15" t="s">
        <v>79</v>
      </c>
      <c r="F26" s="5"/>
      <c r="G26" s="5"/>
      <c r="H26" s="5"/>
      <c r="I26" s="28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12" t="s">
        <v>37</v>
      </c>
      <c r="B27" s="17">
        <v>5</v>
      </c>
      <c r="C27" s="17" t="s">
        <v>80</v>
      </c>
      <c r="D27" s="12" t="s">
        <v>39</v>
      </c>
      <c r="E27" s="18" t="s">
        <v>81</v>
      </c>
      <c r="F27" s="19" t="s">
        <v>70</v>
      </c>
      <c r="G27" s="20">
        <v>0.28899999999999998</v>
      </c>
      <c r="H27" s="21">
        <v>0</v>
      </c>
      <c r="I27" s="21">
        <f>ROUND(ROUND(H27,2)*ROUND(G27,3),2)</f>
        <v>0</v>
      </c>
      <c r="O27">
        <f>(I27*21)/100</f>
        <v>0</v>
      </c>
      <c r="P27" t="s">
        <v>15</v>
      </c>
    </row>
    <row r="28" spans="1:18" x14ac:dyDescent="0.2">
      <c r="A28" s="22" t="s">
        <v>42</v>
      </c>
      <c r="E28" s="23" t="s">
        <v>82</v>
      </c>
    </row>
    <row r="29" spans="1:18" ht="38.25" x14ac:dyDescent="0.2">
      <c r="A29" s="24" t="s">
        <v>44</v>
      </c>
      <c r="E29" s="25" t="s">
        <v>83</v>
      </c>
    </row>
    <row r="30" spans="1:18" ht="369.75" x14ac:dyDescent="0.2">
      <c r="A30" t="s">
        <v>46</v>
      </c>
      <c r="E30" s="23" t="s">
        <v>84</v>
      </c>
    </row>
    <row r="31" spans="1:18" ht="12.75" customHeight="1" x14ac:dyDescent="0.2">
      <c r="A31" s="5" t="s">
        <v>35</v>
      </c>
      <c r="B31" s="5"/>
      <c r="C31" s="27" t="s">
        <v>85</v>
      </c>
      <c r="D31" s="5"/>
      <c r="E31" s="15" t="s">
        <v>86</v>
      </c>
      <c r="F31" s="5"/>
      <c r="G31" s="5"/>
      <c r="H31" s="5"/>
      <c r="I31" s="28">
        <f>0+Q31</f>
        <v>0</v>
      </c>
      <c r="O31">
        <f>0+R31</f>
        <v>0</v>
      </c>
      <c r="Q31">
        <f>0+I32</f>
        <v>0</v>
      </c>
      <c r="R31">
        <f>0+O32</f>
        <v>0</v>
      </c>
    </row>
    <row r="32" spans="1:18" x14ac:dyDescent="0.2">
      <c r="A32" s="12" t="s">
        <v>37</v>
      </c>
      <c r="B32" s="17">
        <v>6</v>
      </c>
      <c r="C32" s="17" t="s">
        <v>87</v>
      </c>
      <c r="D32" s="12" t="s">
        <v>39</v>
      </c>
      <c r="E32" s="18" t="s">
        <v>88</v>
      </c>
      <c r="F32" s="19" t="s">
        <v>89</v>
      </c>
      <c r="G32" s="20">
        <v>17.22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15</v>
      </c>
    </row>
    <row r="33" spans="1:18" x14ac:dyDescent="0.2">
      <c r="A33" s="22" t="s">
        <v>42</v>
      </c>
      <c r="E33" s="23" t="s">
        <v>90</v>
      </c>
    </row>
    <row r="34" spans="1:18" ht="25.5" x14ac:dyDescent="0.2">
      <c r="A34" s="24" t="s">
        <v>44</v>
      </c>
      <c r="E34" s="25" t="s">
        <v>91</v>
      </c>
    </row>
    <row r="35" spans="1:18" ht="51" x14ac:dyDescent="0.2">
      <c r="A35" t="s">
        <v>46</v>
      </c>
      <c r="E35" s="23" t="s">
        <v>92</v>
      </c>
    </row>
    <row r="36" spans="1:18" ht="12.75" customHeight="1" x14ac:dyDescent="0.2">
      <c r="A36" s="5" t="s">
        <v>35</v>
      </c>
      <c r="B36" s="5"/>
      <c r="C36" s="27" t="s">
        <v>32</v>
      </c>
      <c r="D36" s="5"/>
      <c r="E36" s="15" t="s">
        <v>93</v>
      </c>
      <c r="F36" s="5"/>
      <c r="G36" s="5"/>
      <c r="H36" s="5"/>
      <c r="I36" s="28">
        <f>0+Q36</f>
        <v>0</v>
      </c>
      <c r="O36">
        <f>0+R36</f>
        <v>0</v>
      </c>
      <c r="Q36">
        <f>0+I37+I41+I45+I49+I53+I57+I61</f>
        <v>0</v>
      </c>
      <c r="R36">
        <f>0+O37+O41+O45+O49+O53+O57+O61</f>
        <v>0</v>
      </c>
    </row>
    <row r="37" spans="1:18" x14ac:dyDescent="0.2">
      <c r="A37" s="12" t="s">
        <v>37</v>
      </c>
      <c r="B37" s="17">
        <v>7</v>
      </c>
      <c r="C37" s="17" t="s">
        <v>94</v>
      </c>
      <c r="D37" s="12" t="s">
        <v>39</v>
      </c>
      <c r="E37" s="18" t="s">
        <v>95</v>
      </c>
      <c r="F37" s="19" t="s">
        <v>57</v>
      </c>
      <c r="G37" s="20">
        <v>4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15</v>
      </c>
    </row>
    <row r="38" spans="1:18" ht="25.5" x14ac:dyDescent="0.2">
      <c r="A38" s="22" t="s">
        <v>42</v>
      </c>
      <c r="E38" s="23" t="s">
        <v>96</v>
      </c>
    </row>
    <row r="39" spans="1:18" x14ac:dyDescent="0.2">
      <c r="A39" s="24" t="s">
        <v>44</v>
      </c>
      <c r="E39" s="25" t="s">
        <v>97</v>
      </c>
    </row>
    <row r="40" spans="1:18" ht="63.75" x14ac:dyDescent="0.2">
      <c r="A40" t="s">
        <v>46</v>
      </c>
      <c r="E40" s="23" t="s">
        <v>98</v>
      </c>
    </row>
    <row r="41" spans="1:18" x14ac:dyDescent="0.2">
      <c r="A41" s="12" t="s">
        <v>37</v>
      </c>
      <c r="B41" s="17">
        <v>8</v>
      </c>
      <c r="C41" s="17" t="s">
        <v>99</v>
      </c>
      <c r="D41" s="12" t="s">
        <v>39</v>
      </c>
      <c r="E41" s="18" t="s">
        <v>100</v>
      </c>
      <c r="F41" s="19" t="s">
        <v>57</v>
      </c>
      <c r="G41" s="20">
        <v>26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15</v>
      </c>
    </row>
    <row r="42" spans="1:18" x14ac:dyDescent="0.2">
      <c r="A42" s="22" t="s">
        <v>42</v>
      </c>
      <c r="E42" s="23" t="s">
        <v>101</v>
      </c>
    </row>
    <row r="43" spans="1:18" x14ac:dyDescent="0.2">
      <c r="A43" s="24" t="s">
        <v>44</v>
      </c>
      <c r="E43" s="25" t="s">
        <v>102</v>
      </c>
    </row>
    <row r="44" spans="1:18" ht="38.25" x14ac:dyDescent="0.2">
      <c r="A44" t="s">
        <v>46</v>
      </c>
      <c r="E44" s="23" t="s">
        <v>103</v>
      </c>
    </row>
    <row r="45" spans="1:18" x14ac:dyDescent="0.2">
      <c r="A45" s="12" t="s">
        <v>37</v>
      </c>
      <c r="B45" s="17">
        <v>9</v>
      </c>
      <c r="C45" s="17" t="s">
        <v>104</v>
      </c>
      <c r="D45" s="12" t="s">
        <v>39</v>
      </c>
      <c r="E45" s="18" t="s">
        <v>105</v>
      </c>
      <c r="F45" s="19" t="s">
        <v>57</v>
      </c>
      <c r="G45" s="20">
        <v>26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15</v>
      </c>
    </row>
    <row r="46" spans="1:18" ht="38.25" x14ac:dyDescent="0.2">
      <c r="A46" s="22" t="s">
        <v>42</v>
      </c>
      <c r="E46" s="23" t="s">
        <v>106</v>
      </c>
    </row>
    <row r="47" spans="1:18" x14ac:dyDescent="0.2">
      <c r="A47" s="24" t="s">
        <v>44</v>
      </c>
      <c r="E47" s="25" t="s">
        <v>102</v>
      </c>
    </row>
    <row r="48" spans="1:18" ht="63.75" x14ac:dyDescent="0.2">
      <c r="A48" t="s">
        <v>46</v>
      </c>
      <c r="E48" s="23" t="s">
        <v>107</v>
      </c>
    </row>
    <row r="49" spans="1:16" x14ac:dyDescent="0.2">
      <c r="A49" s="12" t="s">
        <v>37</v>
      </c>
      <c r="B49" s="17">
        <v>10</v>
      </c>
      <c r="C49" s="17" t="s">
        <v>108</v>
      </c>
      <c r="D49" s="12" t="s">
        <v>39</v>
      </c>
      <c r="E49" s="18" t="s">
        <v>109</v>
      </c>
      <c r="F49" s="19" t="s">
        <v>57</v>
      </c>
      <c r="G49" s="20">
        <v>32.932000000000002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15</v>
      </c>
    </row>
    <row r="50" spans="1:16" x14ac:dyDescent="0.2">
      <c r="A50" s="22" t="s">
        <v>42</v>
      </c>
      <c r="E50" s="23" t="s">
        <v>39</v>
      </c>
    </row>
    <row r="51" spans="1:16" ht="38.25" x14ac:dyDescent="0.2">
      <c r="A51" s="24" t="s">
        <v>44</v>
      </c>
      <c r="E51" s="25" t="s">
        <v>110</v>
      </c>
    </row>
    <row r="52" spans="1:16" ht="25.5" x14ac:dyDescent="0.2">
      <c r="A52" t="s">
        <v>46</v>
      </c>
      <c r="E52" s="23" t="s">
        <v>111</v>
      </c>
    </row>
    <row r="53" spans="1:16" x14ac:dyDescent="0.2">
      <c r="A53" s="12" t="s">
        <v>37</v>
      </c>
      <c r="B53" s="17">
        <v>11</v>
      </c>
      <c r="C53" s="17" t="s">
        <v>112</v>
      </c>
      <c r="D53" s="12" t="s">
        <v>39</v>
      </c>
      <c r="E53" s="18" t="s">
        <v>113</v>
      </c>
      <c r="F53" s="19" t="s">
        <v>57</v>
      </c>
      <c r="G53" s="20">
        <v>32.932000000000002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15</v>
      </c>
    </row>
    <row r="54" spans="1:16" x14ac:dyDescent="0.2">
      <c r="A54" s="22" t="s">
        <v>42</v>
      </c>
      <c r="E54" s="23" t="s">
        <v>39</v>
      </c>
    </row>
    <row r="55" spans="1:16" ht="38.25" x14ac:dyDescent="0.2">
      <c r="A55" s="24" t="s">
        <v>44</v>
      </c>
      <c r="E55" s="25" t="s">
        <v>110</v>
      </c>
    </row>
    <row r="56" spans="1:16" ht="38.25" x14ac:dyDescent="0.2">
      <c r="A56" t="s">
        <v>46</v>
      </c>
      <c r="E56" s="23" t="s">
        <v>114</v>
      </c>
    </row>
    <row r="57" spans="1:16" ht="25.5" x14ac:dyDescent="0.2">
      <c r="A57" s="12" t="s">
        <v>37</v>
      </c>
      <c r="B57" s="17">
        <v>12</v>
      </c>
      <c r="C57" s="17" t="s">
        <v>115</v>
      </c>
      <c r="D57" s="12" t="s">
        <v>39</v>
      </c>
      <c r="E57" s="18" t="s">
        <v>116</v>
      </c>
      <c r="F57" s="19" t="s">
        <v>57</v>
      </c>
      <c r="G57" s="20">
        <v>4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15</v>
      </c>
    </row>
    <row r="58" spans="1:16" x14ac:dyDescent="0.2">
      <c r="A58" s="22" t="s">
        <v>42</v>
      </c>
      <c r="E58" s="23" t="s">
        <v>117</v>
      </c>
    </row>
    <row r="59" spans="1:16" x14ac:dyDescent="0.2">
      <c r="A59" s="24" t="s">
        <v>44</v>
      </c>
      <c r="E59" s="25" t="s">
        <v>118</v>
      </c>
    </row>
    <row r="60" spans="1:16" ht="89.25" x14ac:dyDescent="0.2">
      <c r="A60" t="s">
        <v>46</v>
      </c>
      <c r="E60" s="23" t="s">
        <v>119</v>
      </c>
    </row>
    <row r="61" spans="1:16" x14ac:dyDescent="0.2">
      <c r="A61" s="12" t="s">
        <v>37</v>
      </c>
      <c r="B61" s="17">
        <v>13</v>
      </c>
      <c r="C61" s="17" t="s">
        <v>120</v>
      </c>
      <c r="D61" s="12" t="s">
        <v>39</v>
      </c>
      <c r="E61" s="18" t="s">
        <v>121</v>
      </c>
      <c r="F61" s="19" t="s">
        <v>122</v>
      </c>
      <c r="G61" s="20">
        <v>1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15</v>
      </c>
    </row>
    <row r="62" spans="1:16" x14ac:dyDescent="0.2">
      <c r="A62" s="22" t="s">
        <v>42</v>
      </c>
      <c r="E62" s="23" t="s">
        <v>39</v>
      </c>
    </row>
    <row r="63" spans="1:16" x14ac:dyDescent="0.2">
      <c r="A63" s="24" t="s">
        <v>44</v>
      </c>
      <c r="E63" s="25" t="s">
        <v>45</v>
      </c>
    </row>
    <row r="64" spans="1:16" ht="38.25" x14ac:dyDescent="0.2">
      <c r="A64" t="s">
        <v>46</v>
      </c>
      <c r="E64" s="23" t="s">
        <v>123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98425196850393704" bottom="0.98425196850393704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000_Ostatní</vt:lpstr>
      <vt:lpstr>000_Vedlejší</vt:lpstr>
      <vt:lpstr>SO 201</vt:lpstr>
      <vt:lpstr>Rekapitulace!Oblast_tisku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2022-05-24T08:45:58Z</cp:lastPrinted>
  <dcterms:created xsi:type="dcterms:W3CDTF">2022-05-24T08:47:01Z</dcterms:created>
  <dcterms:modified xsi:type="dcterms:W3CDTF">2022-05-24T08:48:04Z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2021-03-25T11:46:28Z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a2cd5200-ce15-40df-a4f3-09e3474a831a</vt:lpwstr>
  </property>
  <property fmtid="{D5CDD505-2E9C-101B-9397-08002B2CF9AE}" pid="8" name="MSIP_Label_06b95ba9-d50e-4074-b623-0a9711dc916f_ContentBits">
    <vt:lpwstr>0</vt:lpwstr>
  </property>
</Properties>
</file>